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SSOCIAZIONE VIGHENZI\CONTRATTIAMO\CONTRATTAZIONE\"/>
    </mc:Choice>
  </mc:AlternateContent>
  <xr:revisionPtr revIDLastSave="24" documentId="13_ncr:1_{13D0D0A1-2788-4D40-9FD1-99263AE4471C}" xr6:coauthVersionLast="47" xr6:coauthVersionMax="47" xr10:uidLastSave="{8B447C24-9CC5-4ECF-9269-414E31A6C4A2}"/>
  <bookViews>
    <workbookView xWindow="-120" yWindow="-120" windowWidth="29040" windowHeight="15720" xr2:uid="{16D1CED7-E8F3-471F-A998-13AEDF8F3636}"/>
  </bookViews>
  <sheets>
    <sheet name="CCNL 23_02_2026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6" l="1"/>
  <c r="D12" i="6"/>
  <c r="D5" i="6" s="1"/>
  <c r="L5" i="6" s="1"/>
  <c r="D13" i="6"/>
  <c r="D14" i="6"/>
  <c r="D11" i="6"/>
  <c r="B15" i="6"/>
  <c r="E14" i="6"/>
  <c r="E13" i="6"/>
  <c r="F13" i="6" s="1"/>
  <c r="E12" i="6"/>
  <c r="F12" i="6" s="1"/>
  <c r="E11" i="6"/>
  <c r="F11" i="6" s="1"/>
  <c r="I15" i="6"/>
  <c r="F14" i="6"/>
  <c r="K15" i="6" l="1"/>
  <c r="D15" i="6"/>
  <c r="L3" i="6" s="1"/>
  <c r="F15" i="6"/>
  <c r="G11" i="6" l="1"/>
  <c r="H11" i="6" s="1"/>
  <c r="G12" i="6"/>
  <c r="H12" i="6" s="1"/>
  <c r="G13" i="6"/>
  <c r="H13" i="6" s="1"/>
  <c r="G14" i="6"/>
  <c r="L2" i="6"/>
  <c r="M4" i="6" s="1"/>
  <c r="H14" i="6" l="1"/>
  <c r="G15" i="6"/>
  <c r="H15" i="6" l="1"/>
  <c r="J14" i="6" l="1"/>
  <c r="L14" i="6" s="1"/>
  <c r="J13" i="6"/>
  <c r="L13" i="6" s="1"/>
  <c r="J12" i="6"/>
  <c r="L12" i="6" s="1"/>
  <c r="J11" i="6"/>
  <c r="J15" i="6" l="1"/>
  <c r="L11" i="6"/>
  <c r="L15" i="6" s="1"/>
  <c r="L16" i="6" s="1"/>
</calcChain>
</file>

<file path=xl/sharedStrings.xml><?xml version="1.0" encoding="utf-8"?>
<sst xmlns="http://schemas.openxmlformats.org/spreadsheetml/2006/main" count="43" uniqueCount="39">
  <si>
    <t>Compilare celle verdi</t>
  </si>
  <si>
    <t>Budget per EQ</t>
  </si>
  <si>
    <r>
      <t xml:space="preserve">di cui: Retribuzione di posizione </t>
    </r>
    <r>
      <rPr>
        <b/>
        <i/>
        <sz val="11"/>
        <color theme="1"/>
        <rFont val="Calibri"/>
        <family val="2"/>
        <scheme val="minor"/>
      </rPr>
      <t>(g)</t>
    </r>
  </si>
  <si>
    <r>
      <t xml:space="preserve">di cui: Retribuzione di risultato  </t>
    </r>
    <r>
      <rPr>
        <b/>
        <i/>
        <sz val="11"/>
        <color theme="1"/>
        <rFont val="Calibri"/>
        <family val="2"/>
        <scheme val="minor"/>
      </rPr>
      <t>(h)</t>
    </r>
  </si>
  <si>
    <t>Retribuzione di posizione vacante</t>
  </si>
  <si>
    <t>%</t>
  </si>
  <si>
    <t>giorni</t>
  </si>
  <si>
    <r>
      <t xml:space="preserve">Compenso ad interim </t>
    </r>
    <r>
      <rPr>
        <b/>
        <i/>
        <sz val="11"/>
        <color theme="1"/>
        <rFont val="Calibri"/>
        <family val="2"/>
        <scheme val="minor"/>
      </rPr>
      <t>(n)</t>
    </r>
  </si>
  <si>
    <t>RIPARTIZIONE RETRIBUZIONE DI RISULTATO</t>
  </si>
  <si>
    <t>Nominativo Funzionario EQ</t>
  </si>
  <si>
    <t>Retribuzione di posizione terica annua</t>
  </si>
  <si>
    <t>Rapporto di lavoro</t>
  </si>
  <si>
    <t>Retribuzione di posizione teorica annua spettante (stanziata a bilancio)</t>
  </si>
  <si>
    <t>Periodo lavorato</t>
  </si>
  <si>
    <t>Retribuzione di posizione riproporzionata</t>
  </si>
  <si>
    <t>Peso della Posizione</t>
  </si>
  <si>
    <t>Quota teorica massima di risultato</t>
  </si>
  <si>
    <t>Valutazione</t>
  </si>
  <si>
    <t>Quota di risultato spettante</t>
  </si>
  <si>
    <t>Compenso ad interim</t>
  </si>
  <si>
    <t>Totale</t>
  </si>
  <si>
    <t>Formule</t>
  </si>
  <si>
    <t>a</t>
  </si>
  <si>
    <t>b</t>
  </si>
  <si>
    <t>c = axb</t>
  </si>
  <si>
    <t xml:space="preserve">d </t>
  </si>
  <si>
    <t>e= cxd</t>
  </si>
  <si>
    <t>f=h/e</t>
  </si>
  <si>
    <t>i = hxf</t>
  </si>
  <si>
    <t>l</t>
  </si>
  <si>
    <t>m=ixl</t>
  </si>
  <si>
    <t>n</t>
  </si>
  <si>
    <t>o=e+m+n</t>
  </si>
  <si>
    <t>A</t>
  </si>
  <si>
    <t>B 
 (vacante da 1/9)</t>
  </si>
  <si>
    <t>C 
(interim su posizione B dal 1/9</t>
  </si>
  <si>
    <t>D</t>
  </si>
  <si>
    <t>TOTALI</t>
  </si>
  <si>
    <t>Economie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</si>
</sst>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43" fontId="2" fillId="0" borderId="1" xfId="1" applyFont="1" applyBorder="1" applyAlignment="1">
      <alignment vertical="center" wrapText="1"/>
    </xf>
    <xf numFmtId="43" fontId="3" fillId="0" borderId="1" xfId="1" applyFont="1" applyBorder="1" applyAlignment="1">
      <alignment vertical="center" wrapText="1"/>
    </xf>
    <xf numFmtId="10" fontId="3" fillId="0" borderId="1" xfId="2" applyNumberFormat="1" applyFont="1" applyBorder="1" applyAlignment="1">
      <alignment vertical="center"/>
    </xf>
    <xf numFmtId="43" fontId="3" fillId="0" borderId="1" xfId="0" applyNumberFormat="1" applyFont="1" applyBorder="1" applyAlignment="1">
      <alignment vertical="center"/>
    </xf>
    <xf numFmtId="43" fontId="4" fillId="0" borderId="1" xfId="1" applyFont="1" applyBorder="1" applyAlignment="1">
      <alignment vertical="center" wrapText="1"/>
    </xf>
    <xf numFmtId="10" fontId="4" fillId="0" borderId="1" xfId="1" applyNumberFormat="1" applyFont="1" applyBorder="1" applyAlignment="1">
      <alignment vertical="center"/>
    </xf>
    <xf numFmtId="43" fontId="4" fillId="0" borderId="1" xfId="0" applyNumberFormat="1" applyFont="1" applyBorder="1" applyAlignment="1">
      <alignment vertical="center"/>
    </xf>
    <xf numFmtId="164" fontId="4" fillId="0" borderId="1" xfId="1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43" fontId="3" fillId="0" borderId="7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3" fontId="3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/>
    <xf numFmtId="43" fontId="3" fillId="4" borderId="1" xfId="1" applyFont="1" applyFill="1" applyBorder="1" applyAlignment="1">
      <alignment vertical="center" wrapText="1"/>
    </xf>
    <xf numFmtId="9" fontId="3" fillId="4" borderId="1" xfId="1" applyNumberFormat="1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43" fontId="2" fillId="4" borderId="1" xfId="0" applyNumberFormat="1" applyFont="1" applyFill="1" applyBorder="1"/>
    <xf numFmtId="0" fontId="2" fillId="0" borderId="1" xfId="0" applyFont="1" applyBorder="1" applyAlignment="1">
      <alignment horizontal="right"/>
    </xf>
    <xf numFmtId="9" fontId="2" fillId="4" borderId="1" xfId="0" applyNumberFormat="1" applyFont="1" applyFill="1" applyBorder="1"/>
    <xf numFmtId="9" fontId="2" fillId="0" borderId="1" xfId="0" applyNumberFormat="1" applyFont="1" applyBorder="1" applyAlignment="1">
      <alignment horizontal="right"/>
    </xf>
    <xf numFmtId="0" fontId="2" fillId="4" borderId="1" xfId="0" applyFont="1" applyFill="1" applyBorder="1"/>
    <xf numFmtId="0" fontId="3" fillId="0" borderId="1" xfId="0" applyFont="1" applyBorder="1" applyAlignment="1">
      <alignment horizontal="center" vertical="center" wrapText="1"/>
    </xf>
    <xf numFmtId="43" fontId="2" fillId="4" borderId="1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4" borderId="3" xfId="0" applyFont="1" applyFill="1" applyBorder="1"/>
    <xf numFmtId="43" fontId="6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2" borderId="6" xfId="0" applyFont="1" applyFill="1" applyBorder="1" applyAlignment="1">
      <alignment horizontal="center" vertical="center" wrapText="1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B0F3F-6279-48E0-A9C3-0D09E1B8235A}">
  <dimension ref="A1:M17"/>
  <sheetViews>
    <sheetView tabSelected="1" topLeftCell="A4" zoomScale="140" zoomScaleNormal="140" workbookViewId="0">
      <selection activeCell="K14" sqref="K14"/>
    </sheetView>
  </sheetViews>
  <sheetFormatPr defaultRowHeight="15"/>
  <cols>
    <col min="1" max="1" width="19.140625" customWidth="1"/>
    <col min="2" max="2" width="13.140625" customWidth="1"/>
    <col min="3" max="3" width="9.140625" customWidth="1"/>
    <col min="4" max="4" width="13.140625" customWidth="1"/>
    <col min="5" max="5" width="8.42578125" customWidth="1"/>
    <col min="6" max="6" width="14.85546875" customWidth="1"/>
    <col min="7" max="7" width="9.7109375" customWidth="1"/>
    <col min="8" max="8" width="12.42578125" customWidth="1"/>
    <col min="9" max="9" width="11.140625" customWidth="1"/>
    <col min="10" max="10" width="10.5703125" customWidth="1"/>
    <col min="11" max="11" width="8.5703125" customWidth="1"/>
    <col min="12" max="12" width="11" bestFit="1" customWidth="1"/>
  </cols>
  <sheetData>
    <row r="1" spans="1:13">
      <c r="A1" s="30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3">
      <c r="A2" s="37"/>
      <c r="B2" s="37"/>
      <c r="C2" s="37"/>
      <c r="D2" s="37"/>
      <c r="E2" s="37"/>
      <c r="F2" s="37"/>
      <c r="G2" s="37"/>
      <c r="H2" s="49"/>
      <c r="I2" s="38" t="s">
        <v>1</v>
      </c>
      <c r="J2" s="39"/>
      <c r="K2" s="40"/>
      <c r="L2" s="1">
        <f>SUM(L3:L4)</f>
        <v>48000</v>
      </c>
    </row>
    <row r="3" spans="1:13" ht="20.25" customHeight="1">
      <c r="A3" s="37"/>
      <c r="B3" s="37"/>
      <c r="C3" s="37"/>
      <c r="D3" s="37"/>
      <c r="E3" s="37"/>
      <c r="F3" s="37"/>
      <c r="G3" s="37"/>
      <c r="H3" s="49"/>
      <c r="I3" s="38" t="s">
        <v>2</v>
      </c>
      <c r="J3" s="39"/>
      <c r="K3" s="40"/>
      <c r="L3" s="1">
        <f>D15</f>
        <v>40000</v>
      </c>
    </row>
    <row r="4" spans="1:13" ht="18" customHeight="1">
      <c r="A4" s="50"/>
      <c r="B4" s="50"/>
      <c r="C4" s="50"/>
      <c r="D4" s="50"/>
      <c r="E4" s="50"/>
      <c r="F4" s="50"/>
      <c r="G4" s="50"/>
      <c r="H4" s="51"/>
      <c r="I4" s="38" t="s">
        <v>3</v>
      </c>
      <c r="J4" s="39"/>
      <c r="K4" s="40"/>
      <c r="L4" s="28">
        <v>8000</v>
      </c>
      <c r="M4">
        <f>L4/L2</f>
        <v>0.16666666666666666</v>
      </c>
    </row>
    <row r="5" spans="1:13" ht="21" customHeight="1">
      <c r="A5" s="48" t="s">
        <v>4</v>
      </c>
      <c r="B5" s="48"/>
      <c r="C5" s="48"/>
      <c r="D5" s="22">
        <f>D12</f>
        <v>12000</v>
      </c>
      <c r="E5" s="23" t="s">
        <v>5</v>
      </c>
      <c r="F5" s="24">
        <v>0.25</v>
      </c>
      <c r="G5" s="25" t="s">
        <v>6</v>
      </c>
      <c r="H5" s="26">
        <v>122</v>
      </c>
      <c r="I5" s="48" t="s">
        <v>7</v>
      </c>
      <c r="J5" s="48"/>
      <c r="K5" s="48"/>
      <c r="L5" s="1">
        <f>D5*F5*H5/365</f>
        <v>1002.7397260273973</v>
      </c>
    </row>
    <row r="6" spans="1:13" ht="27.75" customHeight="1">
      <c r="A6" s="46" t="s">
        <v>8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13" ht="33.75" customHeight="1">
      <c r="A7" s="41" t="s">
        <v>9</v>
      </c>
      <c r="B7" s="41" t="s">
        <v>10</v>
      </c>
      <c r="C7" s="42" t="s">
        <v>11</v>
      </c>
      <c r="D7" s="42" t="s">
        <v>12</v>
      </c>
      <c r="E7" s="42" t="s">
        <v>13</v>
      </c>
      <c r="F7" s="42" t="s">
        <v>14</v>
      </c>
      <c r="G7" s="42" t="s">
        <v>15</v>
      </c>
      <c r="H7" s="41" t="s">
        <v>16</v>
      </c>
      <c r="I7" s="42" t="s">
        <v>17</v>
      </c>
      <c r="J7" s="44"/>
      <c r="K7" s="45"/>
      <c r="L7" s="45"/>
    </row>
    <row r="8" spans="1:13" ht="51" customHeight="1">
      <c r="A8" s="41"/>
      <c r="B8" s="41"/>
      <c r="C8" s="43"/>
      <c r="D8" s="43"/>
      <c r="E8" s="52"/>
      <c r="F8" s="52"/>
      <c r="G8" s="43"/>
      <c r="H8" s="41"/>
      <c r="I8" s="43"/>
      <c r="J8" s="33" t="s">
        <v>18</v>
      </c>
      <c r="K8" s="32" t="s">
        <v>19</v>
      </c>
      <c r="L8" s="32" t="s">
        <v>20</v>
      </c>
    </row>
    <row r="9" spans="1:13" ht="21.75" customHeight="1">
      <c r="A9" s="41"/>
      <c r="B9" s="41"/>
      <c r="C9" s="33" t="s">
        <v>5</v>
      </c>
      <c r="D9" s="33" t="s">
        <v>5</v>
      </c>
      <c r="E9" s="32" t="s">
        <v>5</v>
      </c>
      <c r="F9" s="43"/>
      <c r="G9" s="34" t="s">
        <v>5</v>
      </c>
      <c r="H9" s="41"/>
      <c r="I9" s="34">
        <v>100</v>
      </c>
      <c r="J9" s="35"/>
      <c r="K9" s="32"/>
      <c r="L9" s="32"/>
    </row>
    <row r="10" spans="1:13" s="18" customFormat="1" ht="15.75" customHeight="1">
      <c r="A10" s="14" t="s">
        <v>21</v>
      </c>
      <c r="B10" s="14" t="s">
        <v>22</v>
      </c>
      <c r="C10" s="15" t="s">
        <v>23</v>
      </c>
      <c r="D10" s="15" t="s">
        <v>24</v>
      </c>
      <c r="E10" s="14" t="s">
        <v>25</v>
      </c>
      <c r="F10" s="16" t="s">
        <v>26</v>
      </c>
      <c r="G10" s="17" t="s">
        <v>27</v>
      </c>
      <c r="H10" s="14" t="s">
        <v>28</v>
      </c>
      <c r="I10" s="17" t="s">
        <v>29</v>
      </c>
      <c r="J10" s="14" t="s">
        <v>30</v>
      </c>
      <c r="K10" s="16" t="s">
        <v>31</v>
      </c>
      <c r="L10" s="16" t="s">
        <v>32</v>
      </c>
    </row>
    <row r="11" spans="1:13" ht="21.75" customHeight="1">
      <c r="A11" s="27" t="s">
        <v>33</v>
      </c>
      <c r="B11" s="19">
        <v>10000</v>
      </c>
      <c r="C11" s="20">
        <v>0.5</v>
      </c>
      <c r="D11" s="2">
        <f>B11*C11</f>
        <v>5000</v>
      </c>
      <c r="E11" s="20">
        <f>12/12</f>
        <v>1</v>
      </c>
      <c r="F11" s="2">
        <f>B11*C11*E11</f>
        <v>5000</v>
      </c>
      <c r="G11" s="3">
        <f>F11/$F$15</f>
        <v>0.1388888888888889</v>
      </c>
      <c r="H11" s="4">
        <f>$L$4*G11</f>
        <v>1111.1111111111111</v>
      </c>
      <c r="I11" s="21">
        <v>97</v>
      </c>
      <c r="J11" s="13">
        <f>H15/I15*I11</f>
        <v>2069.333333333333</v>
      </c>
      <c r="K11" s="10"/>
      <c r="L11" s="11">
        <f>F11+J11+K11</f>
        <v>7069.333333333333</v>
      </c>
    </row>
    <row r="12" spans="1:13" ht="45" customHeight="1">
      <c r="A12" s="27" t="s">
        <v>34</v>
      </c>
      <c r="B12" s="19">
        <v>12000</v>
      </c>
      <c r="C12" s="20">
        <v>1</v>
      </c>
      <c r="D12" s="2">
        <f t="shared" ref="D12:D14" si="0">B12*C12</f>
        <v>12000</v>
      </c>
      <c r="E12" s="20">
        <f>8/12</f>
        <v>0.66666666666666663</v>
      </c>
      <c r="F12" s="2">
        <f t="shared" ref="F12:F13" si="1">B12*C12*E12</f>
        <v>8000</v>
      </c>
      <c r="G12" s="3">
        <f>F12/$F$15</f>
        <v>0.22222222222222221</v>
      </c>
      <c r="H12" s="4">
        <f t="shared" ref="H12:H14" si="2">$L$4*G12</f>
        <v>1777.7777777777776</v>
      </c>
      <c r="I12" s="21">
        <v>88</v>
      </c>
      <c r="J12" s="13">
        <f>H15/I15*I12</f>
        <v>1877.3333333333333</v>
      </c>
      <c r="K12" s="12"/>
      <c r="L12" s="11">
        <f>F12+J12+K12</f>
        <v>9877.3333333333339</v>
      </c>
    </row>
    <row r="13" spans="1:13" ht="40.5">
      <c r="A13" s="27" t="s">
        <v>35</v>
      </c>
      <c r="B13" s="19">
        <v>16000</v>
      </c>
      <c r="C13" s="20">
        <v>1</v>
      </c>
      <c r="D13" s="2">
        <f t="shared" si="0"/>
        <v>16000</v>
      </c>
      <c r="E13" s="20">
        <f>12/12</f>
        <v>1</v>
      </c>
      <c r="F13" s="2">
        <f t="shared" si="1"/>
        <v>16000</v>
      </c>
      <c r="G13" s="3">
        <f>F13/$F$15</f>
        <v>0.44444444444444442</v>
      </c>
      <c r="H13" s="4">
        <f t="shared" si="2"/>
        <v>3555.5555555555552</v>
      </c>
      <c r="I13" s="21">
        <v>99</v>
      </c>
      <c r="J13" s="13">
        <f>H15/I15*I13</f>
        <v>2112</v>
      </c>
      <c r="K13" s="4">
        <f>L5</f>
        <v>1002.7397260273973</v>
      </c>
      <c r="L13" s="11">
        <f>F13+J13+K13</f>
        <v>19114.739726027397</v>
      </c>
    </row>
    <row r="14" spans="1:13" ht="20.25" customHeight="1">
      <c r="A14" s="27" t="s">
        <v>36</v>
      </c>
      <c r="B14" s="19">
        <v>7000</v>
      </c>
      <c r="C14" s="20">
        <v>1</v>
      </c>
      <c r="D14" s="2">
        <f t="shared" si="0"/>
        <v>7000</v>
      </c>
      <c r="E14" s="20">
        <f>12/12</f>
        <v>1</v>
      </c>
      <c r="F14" s="2">
        <f>B14*C14</f>
        <v>7000</v>
      </c>
      <c r="G14" s="3">
        <f>F14/$F$15</f>
        <v>0.19444444444444445</v>
      </c>
      <c r="H14" s="4">
        <f t="shared" si="2"/>
        <v>1555.5555555555557</v>
      </c>
      <c r="I14" s="21">
        <v>91</v>
      </c>
      <c r="J14" s="13">
        <f>H15/I15*I14</f>
        <v>1941.3333333333333</v>
      </c>
      <c r="K14" s="12"/>
      <c r="L14" s="11">
        <f>F14+J14+K14</f>
        <v>8941.3333333333339</v>
      </c>
    </row>
    <row r="15" spans="1:13" ht="19.5" customHeight="1">
      <c r="A15" s="9" t="s">
        <v>37</v>
      </c>
      <c r="B15" s="5">
        <f>SUM(B11:B14)</f>
        <v>45000</v>
      </c>
      <c r="C15" s="5"/>
      <c r="D15" s="5">
        <f t="shared" ref="D15" si="3">SUM(D11:D14)</f>
        <v>40000</v>
      </c>
      <c r="E15" s="5"/>
      <c r="F15" s="5">
        <f t="shared" ref="F15" si="4">SUM(F11:F14)</f>
        <v>36000</v>
      </c>
      <c r="G15" s="6">
        <f>SUM(G11:G14)</f>
        <v>1</v>
      </c>
      <c r="H15" s="7">
        <f>SUM(H11:H14)</f>
        <v>7999.9999999999991</v>
      </c>
      <c r="I15" s="8">
        <f>SUM(I11:I14)</f>
        <v>375</v>
      </c>
      <c r="J15" s="5">
        <f>SUM(J11:J14)</f>
        <v>7999.9999999999991</v>
      </c>
      <c r="K15" s="5">
        <f t="shared" ref="K15:L15" si="5">SUM(K11:K14)</f>
        <v>1002.7397260273973</v>
      </c>
      <c r="L15" s="5">
        <f t="shared" si="5"/>
        <v>45002.739726027401</v>
      </c>
    </row>
    <row r="16" spans="1:13" ht="18" customHeight="1">
      <c r="A16" s="36" t="s">
        <v>38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1">
        <f>L2-L15</f>
        <v>2997.260273972599</v>
      </c>
    </row>
    <row r="17" spans="1:1">
      <c r="A17" s="29"/>
    </row>
  </sheetData>
  <mergeCells count="19">
    <mergeCell ref="E7:E8"/>
    <mergeCell ref="G7:G8"/>
    <mergeCell ref="D7:D8"/>
    <mergeCell ref="A16:K16"/>
    <mergeCell ref="B1:L1"/>
    <mergeCell ref="I4:K4"/>
    <mergeCell ref="I3:K3"/>
    <mergeCell ref="H7:H9"/>
    <mergeCell ref="I7:I8"/>
    <mergeCell ref="J7:L7"/>
    <mergeCell ref="A6:L6"/>
    <mergeCell ref="I5:K5"/>
    <mergeCell ref="A5:C5"/>
    <mergeCell ref="I2:K2"/>
    <mergeCell ref="A2:H4"/>
    <mergeCell ref="A7:A9"/>
    <mergeCell ref="B7:B9"/>
    <mergeCell ref="F7:F9"/>
    <mergeCell ref="C7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598BD5F2B58DE4793763B18CF83096B" ma:contentTypeVersion="5" ma:contentTypeDescription="Creare un nuovo documento." ma:contentTypeScope="" ma:versionID="527068fa0bcaf2acf952dcf1cca1fa29">
  <xsd:schema xmlns:xsd="http://www.w3.org/2001/XMLSchema" xmlns:xs="http://www.w3.org/2001/XMLSchema" xmlns:p="http://schemas.microsoft.com/office/2006/metadata/properties" xmlns:ns2="749c403f-0bfc-407c-bbba-39e5c25074f1" targetNamespace="http://schemas.microsoft.com/office/2006/metadata/properties" ma:root="true" ma:fieldsID="3ee66a934ceba01122950fe08e3e945a" ns2:_="">
    <xsd:import namespace="749c403f-0bfc-407c-bbba-39e5c25074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9c403f-0bfc-407c-bbba-39e5c25074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2ECE79-A59B-441E-BBF9-D7247F870752}"/>
</file>

<file path=customXml/itemProps2.xml><?xml version="1.0" encoding="utf-8"?>
<ds:datastoreItem xmlns:ds="http://schemas.openxmlformats.org/officeDocument/2006/customXml" ds:itemID="{EBF7002F-7C63-426A-B086-ABA70FB87850}"/>
</file>

<file path=customXml/itemProps3.xml><?xml version="1.0" encoding="utf-8"?>
<ds:datastoreItem xmlns:ds="http://schemas.openxmlformats.org/officeDocument/2006/customXml" ds:itemID="{AB30A23F-64F8-4A89-92D1-4A654CC7FE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Enrica Pedersini</dc:creator>
  <cp:keywords/>
  <dc:description/>
  <cp:lastModifiedBy>Utente guest</cp:lastModifiedBy>
  <cp:revision/>
  <dcterms:created xsi:type="dcterms:W3CDTF">2023-02-03T17:33:46Z</dcterms:created>
  <dcterms:modified xsi:type="dcterms:W3CDTF">2026-03-02T10:24:59Z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0x0101002598BD5F2B58DE4793763B18CF83096B</vt:lpwstr>
  </property>
</Properties>
</file>